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unwoodygagov-my.sharepoint.com/personal/jay_vinicki_dunwoodyga_gov/Documents/Vinicki Files/Vinicki 2022/Positions and Compensation/"/>
    </mc:Choice>
  </mc:AlternateContent>
  <xr:revisionPtr revIDLastSave="209" documentId="8_{BD53E951-31C0-4C2B-BAC5-C51EAE37075C}" xr6:coauthVersionLast="47" xr6:coauthVersionMax="47" xr10:uidLastSave="{64D1CF61-6AEE-41D3-A06A-64A221A42363}"/>
  <bookViews>
    <workbookView xWindow="-23148" yWindow="-108" windowWidth="23256" windowHeight="12576" firstSheet="2" activeTab="2" xr2:uid="{3489AF32-9EA9-4809-A728-4F51BEBF1782}"/>
  </bookViews>
  <sheets>
    <sheet name="CPIU" sheetId="1" r:id="rId1"/>
    <sheet name="CPIU Atlanta" sheetId="3" r:id="rId2"/>
    <sheet name="Sheet2" sheetId="2" r:id="rId3"/>
  </sheets>
  <definedNames>
    <definedName name="_xlnm.Print_Area" localSheetId="2">Sheet2!$A$1:$L$33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6" i="2" l="1"/>
  <c r="M16" i="2"/>
  <c r="H33" i="2"/>
  <c r="F33" i="2"/>
  <c r="K33" i="2" s="1"/>
  <c r="K32" i="2"/>
  <c r="H32" i="2"/>
  <c r="I32" i="2" s="1"/>
  <c r="F32" i="2"/>
  <c r="H31" i="2"/>
  <c r="I31" i="2" s="1"/>
  <c r="F31" i="2"/>
  <c r="K31" i="2" s="1"/>
  <c r="H30" i="2"/>
  <c r="F30" i="2"/>
  <c r="K30" i="2" s="1"/>
  <c r="H29" i="2"/>
  <c r="I29" i="2" s="1"/>
  <c r="F29" i="2"/>
  <c r="K29" i="2" s="1"/>
  <c r="L29" i="2" s="1"/>
  <c r="H28" i="2"/>
  <c r="F28" i="2"/>
  <c r="K28" i="2" s="1"/>
  <c r="L28" i="2" s="1"/>
  <c r="K27" i="2"/>
  <c r="L27" i="2" s="1"/>
  <c r="H27" i="2"/>
  <c r="F27" i="2"/>
  <c r="I27" i="2" s="1"/>
  <c r="H26" i="2"/>
  <c r="F26" i="2"/>
  <c r="K26" i="2" s="1"/>
  <c r="L26" i="2" s="1"/>
  <c r="H25" i="2"/>
  <c r="F25" i="2"/>
  <c r="K25" i="2" s="1"/>
  <c r="K24" i="2"/>
  <c r="L24" i="2" s="1"/>
  <c r="I24" i="2"/>
  <c r="H24" i="2"/>
  <c r="F24" i="2"/>
  <c r="H23" i="2"/>
  <c r="F23" i="2"/>
  <c r="K23" i="2" s="1"/>
  <c r="L23" i="2" s="1"/>
  <c r="H22" i="2"/>
  <c r="F22" i="2"/>
  <c r="K22" i="2" s="1"/>
  <c r="H21" i="2"/>
  <c r="I21" i="2" s="1"/>
  <c r="F21" i="2"/>
  <c r="K21" i="2" s="1"/>
  <c r="L21" i="2" s="1"/>
  <c r="H20" i="2"/>
  <c r="F20" i="2"/>
  <c r="K20" i="2" s="1"/>
  <c r="F3" i="2"/>
  <c r="H3" i="2"/>
  <c r="I3" i="2"/>
  <c r="K3" i="2"/>
  <c r="L3" i="2" s="1"/>
  <c r="F4" i="2"/>
  <c r="H4" i="2"/>
  <c r="I4" i="2"/>
  <c r="K4" i="2"/>
  <c r="L4" i="2"/>
  <c r="F5" i="2"/>
  <c r="H5" i="2"/>
  <c r="I5" i="2"/>
  <c r="K5" i="2"/>
  <c r="L5" i="2"/>
  <c r="F6" i="2"/>
  <c r="H6" i="2"/>
  <c r="I6" i="2"/>
  <c r="K6" i="2"/>
  <c r="L6" i="2"/>
  <c r="F7" i="2"/>
  <c r="H7" i="2"/>
  <c r="I7" i="2"/>
  <c r="K7" i="2"/>
  <c r="L7" i="2"/>
  <c r="F8" i="2"/>
  <c r="H8" i="2"/>
  <c r="I8" i="2"/>
  <c r="K8" i="2"/>
  <c r="L8" i="2"/>
  <c r="F9" i="2"/>
  <c r="H9" i="2"/>
  <c r="I9" i="2"/>
  <c r="K9" i="2"/>
  <c r="L9" i="2" s="1"/>
  <c r="F10" i="2"/>
  <c r="H10" i="2"/>
  <c r="I10" i="2"/>
  <c r="K10" i="2"/>
  <c r="L10" i="2"/>
  <c r="F11" i="2"/>
  <c r="H11" i="2"/>
  <c r="I11" i="2"/>
  <c r="K11" i="2"/>
  <c r="L11" i="2" s="1"/>
  <c r="F12" i="2"/>
  <c r="H12" i="2"/>
  <c r="I12" i="2"/>
  <c r="K12" i="2"/>
  <c r="L12" i="2"/>
  <c r="F13" i="2"/>
  <c r="H13" i="2"/>
  <c r="I13" i="2"/>
  <c r="K13" i="2"/>
  <c r="L13" i="2"/>
  <c r="F14" i="2"/>
  <c r="H14" i="2"/>
  <c r="I14" i="2"/>
  <c r="K14" i="2"/>
  <c r="L14" i="2"/>
  <c r="F15" i="2"/>
  <c r="H15" i="2"/>
  <c r="I15" i="2"/>
  <c r="K15" i="2"/>
  <c r="L15" i="2"/>
  <c r="F16" i="2"/>
  <c r="H16" i="2"/>
  <c r="I16" i="2"/>
  <c r="K16" i="2"/>
  <c r="L16" i="2" s="1"/>
  <c r="L33" i="2" l="1"/>
  <c r="L22" i="2"/>
  <c r="L25" i="2"/>
  <c r="L30" i="2"/>
  <c r="L32" i="2"/>
  <c r="L20" i="2"/>
  <c r="L31" i="2"/>
  <c r="I26" i="2"/>
  <c r="I23" i="2"/>
  <c r="I20" i="2"/>
  <c r="I28" i="2"/>
  <c r="I25" i="2"/>
  <c r="I33" i="2"/>
  <c r="I22" i="2"/>
  <c r="I30" i="2"/>
</calcChain>
</file>

<file path=xl/sharedStrings.xml><?xml version="1.0" encoding="utf-8"?>
<sst xmlns="http://schemas.openxmlformats.org/spreadsheetml/2006/main" count="87" uniqueCount="48">
  <si>
    <t>CPI for All Urban Consumers (CPI-U)</t>
  </si>
  <si>
    <t>Original Data Value</t>
  </si>
  <si>
    <t>Series Id:</t>
  </si>
  <si>
    <t>CUUR0000SA0</t>
  </si>
  <si>
    <t>Not Seasonally Adjusted</t>
  </si>
  <si>
    <t>Series Title:</t>
  </si>
  <si>
    <t>All items in U.S. city average, all urban consumers, not seasonally adjusted</t>
  </si>
  <si>
    <t>Area:</t>
  </si>
  <si>
    <t>U.S. city average</t>
  </si>
  <si>
    <t>Item:</t>
  </si>
  <si>
    <t>All items</t>
  </si>
  <si>
    <t>Base Period:</t>
  </si>
  <si>
    <t>1982-84=100</t>
  </si>
  <si>
    <t>Years:</t>
  </si>
  <si>
    <t>2008 to 2022</t>
  </si>
  <si>
    <t>Year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</si>
  <si>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</si>
  <si>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</si>
  <si>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</si>
  <si>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</si>
  <si>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</si>
  <si>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</si>
  <si>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</si>
  <si>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</si>
  <si>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</si>
  <si>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</si>
  <si>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</si>
  <si>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</si>
  <si>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HALF1</t>
  </si>
  <si>
    <t>HALF2</t>
  </si>
  <si>
    <t>CUURS35CSA0,CUUSS35CSA0</t>
  </si>
  <si>
    <t>All items in Atlanta-Sandy Springs-Roswell, GA, all urban consumers, not seasonally adjusted</t>
  </si>
  <si>
    <t>Atlanta-Sandy Springs-Roswell, GA</t>
  </si>
  <si>
    <t>2008 to 2021</t>
  </si>
  <si>
    <t>Annual</t>
  </si>
  <si>
    <t>U.S.</t>
  </si>
  <si>
    <t>DecvDec/Crnt</t>
  </si>
  <si>
    <t>Review Year</t>
  </si>
  <si>
    <t>Merit</t>
  </si>
  <si>
    <t>COLA</t>
  </si>
  <si>
    <t>MktAdj</t>
  </si>
  <si>
    <t>4Q</t>
  </si>
  <si>
    <t>SubT</t>
  </si>
  <si>
    <t>CPI - U</t>
  </si>
  <si>
    <t>EmplGn/(Los)</t>
  </si>
  <si>
    <t>Grid</t>
  </si>
  <si>
    <t>Total</t>
  </si>
  <si>
    <t>ATLANTA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</si>
</sst>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#0.000"/>
    <numFmt numFmtId="166" formatCode="0.0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b/>
      <sz val="12"/>
      <color indexed="8"/>
      <name val="Arial"/>
    </font>
    <font>
      <sz val="10"/>
      <color indexed="8"/>
      <name val="Arial"/>
    </font>
    <font>
      <b/>
      <sz val="10"/>
      <color indexed="8"/>
      <name val="Arial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9" fontId="2" fillId="0" borderId="0" applyFont="0" applyFill="0" applyBorder="0" applyAlignment="0" applyProtection="0"/>
    <xf numFmtId="0" fontId="6" fillId="0" borderId="0"/>
  </cellStyleXfs>
  <cellXfs count="35">
    <xf numFmtId="0" fontId="0" fillId="0" borderId="0" xfId="0"/>
    <xf numFmtId="164" fontId="0" fillId="0" borderId="0" xfId="1" applyNumberFormat="1" applyFont="1"/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64" fontId="1" fillId="0" borderId="0" xfId="1" applyNumberFormat="1" applyFont="1" applyBorder="1" applyAlignment="1">
      <alignment horizontal="center" vertical="center"/>
    </xf>
    <xf numFmtId="164" fontId="1" fillId="0" borderId="0" xfId="1" applyNumberFormat="1" applyFont="1" applyFill="1" applyBorder="1" applyAlignment="1">
      <alignment horizontal="center" vertical="center"/>
    </xf>
    <xf numFmtId="164" fontId="0" fillId="0" borderId="0" xfId="1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4" fillId="0" borderId="0" xfId="0" applyFont="1" applyAlignment="1">
      <alignment horizontal="left"/>
    </xf>
    <xf numFmtId="165" fontId="5" fillId="0" borderId="0" xfId="0" applyNumberFormat="1" applyFont="1" applyAlignment="1">
      <alignment horizontal="right"/>
    </xf>
    <xf numFmtId="0" fontId="0" fillId="0" borderId="0" xfId="0" applyBorder="1" applyAlignment="1">
      <alignment horizontal="center" vertical="center" wrapText="1"/>
    </xf>
    <xf numFmtId="166" fontId="0" fillId="0" borderId="0" xfId="0" applyNumberFormat="1" applyAlignment="1">
      <alignment horizontal="center" vertical="center" wrapText="1"/>
    </xf>
    <xf numFmtId="166" fontId="1" fillId="0" borderId="0" xfId="0" applyNumberFormat="1" applyFont="1" applyBorder="1" applyAlignment="1">
      <alignment horizontal="center" vertical="center"/>
    </xf>
    <xf numFmtId="166" fontId="1" fillId="0" borderId="0" xfId="0" applyNumberFormat="1" applyFont="1" applyAlignment="1">
      <alignment horizontal="center" vertical="center" wrapText="1"/>
    </xf>
    <xf numFmtId="166" fontId="0" fillId="2" borderId="0" xfId="0" applyNumberFormat="1" applyFont="1" applyFill="1" applyBorder="1" applyAlignment="1">
      <alignment horizontal="center" vertical="center"/>
    </xf>
    <xf numFmtId="166" fontId="0" fillId="0" borderId="0" xfId="0" applyNumberFormat="1"/>
    <xf numFmtId="0" fontId="0" fillId="0" borderId="0" xfId="0"/>
    <xf numFmtId="0" fontId="4" fillId="0" borderId="0" xfId="0" applyFont="1" applyAlignment="1">
      <alignment horizontal="left" vertical="top" wrapText="1"/>
    </xf>
    <xf numFmtId="0" fontId="9" fillId="0" borderId="1" xfId="2" applyFont="1" applyFill="1" applyBorder="1" applyAlignment="1">
      <alignment horizontal="center" wrapText="1"/>
    </xf>
    <xf numFmtId="0" fontId="9" fillId="0" borderId="0" xfId="2" applyFont="1" applyFill="1" applyAlignment="1">
      <alignment horizontal="left"/>
    </xf>
    <xf numFmtId="165" fontId="8" fillId="0" borderId="0" xfId="2" applyNumberFormat="1" applyFont="1" applyFill="1" applyAlignment="1">
      <alignment horizontal="right"/>
    </xf>
    <xf numFmtId="0" fontId="6" fillId="0" borderId="0" xfId="2"/>
    <xf numFmtId="0" fontId="9" fillId="0" borderId="0" xfId="2" applyFont="1" applyFill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0" fillId="0" borderId="0" xfId="0" applyAlignment="1"/>
    <xf numFmtId="0" fontId="5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 vertical="top" wrapText="1"/>
    </xf>
    <xf numFmtId="0" fontId="8" fillId="0" borderId="0" xfId="2" applyFont="1" applyFill="1" applyAlignment="1">
      <alignment horizontal="left" vertical="top" wrapText="1"/>
    </xf>
    <xf numFmtId="0" fontId="6" fillId="0" borderId="0" xfId="2" applyAlignment="1"/>
    <xf numFmtId="0" fontId="8" fillId="0" borderId="0" xfId="2" applyFont="1" applyFill="1" applyAlignment="1">
      <alignment horizontal="left"/>
    </xf>
    <xf numFmtId="0" fontId="7" fillId="0" borderId="0" xfId="2" applyFont="1" applyFill="1" applyAlignment="1">
      <alignment horizontal="left"/>
    </xf>
    <xf numFmtId="0" fontId="9" fillId="0" borderId="0" xfId="2" applyFont="1" applyFill="1" applyAlignment="1">
      <alignment horizontal="left" vertical="top" wrapText="1"/>
    </xf>
  </cellXfs>
  <cellStyles count="3">
    <cellStyle name="Normal" xfId="0" builtinId="0"/>
    <cellStyle name="Normal 2" xfId="2" xr:uid="{8C5119D2-4C1B-491D-B77E-68D465F9FF6B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D98595-CF80-467C-B0F9-229B78B1D1D4}">
  <dimension ref="A1:O29"/>
  <sheetViews>
    <sheetView topLeftCell="A7" workbookViewId="0">
      <selection activeCell="B26" sqref="B26:B27"/>
    </sheetView>
  </sheetViews>
  <sheetFormatPr defaultRowHeight="14.4" x14ac:dyDescent="0.3"/>
  <cols>
    <col min="1" max="1" width="9.6640625" bestFit="1" customWidth="1"/>
    <col min="2" max="2" width="8" bestFit="1" customWidth="1"/>
    <col min="3" max="3" width="8" style="1" customWidth="1"/>
    <col min="4" max="7" width="12.6640625" customWidth="1"/>
  </cols>
  <sheetData>
    <row r="1" spans="1:15" ht="15.6" x14ac:dyDescent="0.3">
      <c r="A1" s="28" t="s">
        <v>0</v>
      </c>
      <c r="B1" s="26"/>
      <c r="C1" s="26"/>
      <c r="D1" s="26"/>
      <c r="E1" s="26"/>
      <c r="F1" s="26"/>
      <c r="G1" s="18"/>
      <c r="H1" s="18"/>
      <c r="I1" s="18"/>
      <c r="J1" s="18"/>
      <c r="K1" s="18"/>
      <c r="L1" s="18"/>
      <c r="M1" s="18"/>
      <c r="N1" s="18"/>
      <c r="O1" s="18"/>
    </row>
    <row r="2" spans="1:15" ht="15.6" x14ac:dyDescent="0.3">
      <c r="A2" s="28" t="s">
        <v>1</v>
      </c>
      <c r="B2" s="26"/>
      <c r="C2" s="26"/>
      <c r="D2" s="26"/>
      <c r="E2" s="26"/>
      <c r="F2" s="26"/>
      <c r="G2" s="18"/>
      <c r="H2" s="18"/>
      <c r="I2" s="18"/>
      <c r="J2" s="18"/>
      <c r="K2" s="18"/>
      <c r="L2" s="18"/>
      <c r="M2" s="18"/>
      <c r="N2" s="18"/>
      <c r="O2" s="18"/>
    </row>
    <row r="3" spans="1:15" x14ac:dyDescent="0.3">
      <c r="A3" s="26"/>
      <c r="B3" s="26"/>
      <c r="C3" s="26"/>
      <c r="D3" s="26"/>
      <c r="E3" s="26"/>
      <c r="F3" s="26"/>
      <c r="G3" s="18"/>
      <c r="H3" s="18"/>
      <c r="I3" s="18"/>
      <c r="J3" s="18"/>
      <c r="K3" s="18"/>
      <c r="L3" s="18"/>
      <c r="M3" s="18"/>
      <c r="N3" s="18"/>
      <c r="O3" s="18"/>
    </row>
    <row r="4" spans="1:15" x14ac:dyDescent="0.3">
      <c r="A4" s="19" t="s">
        <v>2</v>
      </c>
      <c r="B4" s="25" t="s">
        <v>3</v>
      </c>
      <c r="C4" s="26"/>
      <c r="D4" s="26"/>
      <c r="E4" s="26"/>
      <c r="F4" s="26"/>
      <c r="G4" s="18"/>
      <c r="H4" s="18"/>
      <c r="I4" s="18"/>
      <c r="J4" s="18"/>
      <c r="K4" s="18"/>
      <c r="L4" s="18"/>
      <c r="M4" s="18"/>
      <c r="N4" s="18"/>
      <c r="O4" s="18"/>
    </row>
    <row r="5" spans="1:15" x14ac:dyDescent="0.3">
      <c r="A5" s="29" t="s">
        <v>4</v>
      </c>
      <c r="B5" s="26"/>
      <c r="C5" s="26"/>
      <c r="D5" s="26"/>
      <c r="E5" s="26"/>
      <c r="F5" s="26"/>
      <c r="G5" s="18"/>
      <c r="H5" s="18"/>
      <c r="I5" s="18"/>
      <c r="J5" s="18"/>
      <c r="K5" s="18"/>
      <c r="L5" s="18"/>
      <c r="M5" s="18"/>
      <c r="N5" s="18"/>
      <c r="O5" s="18"/>
    </row>
    <row r="6" spans="1:15" ht="26.4" x14ac:dyDescent="0.3">
      <c r="A6" s="19" t="s">
        <v>5</v>
      </c>
      <c r="B6" s="25" t="s">
        <v>6</v>
      </c>
      <c r="C6" s="26"/>
      <c r="D6" s="26"/>
      <c r="E6" s="26"/>
      <c r="F6" s="26"/>
      <c r="G6" s="18"/>
      <c r="H6" s="18"/>
      <c r="I6" s="18"/>
      <c r="J6" s="18"/>
      <c r="K6" s="18"/>
      <c r="L6" s="18"/>
      <c r="M6" s="18"/>
      <c r="N6" s="18"/>
      <c r="O6" s="18"/>
    </row>
    <row r="7" spans="1:15" x14ac:dyDescent="0.3">
      <c r="A7" s="19" t="s">
        <v>7</v>
      </c>
      <c r="B7" s="25" t="s">
        <v>8</v>
      </c>
      <c r="C7" s="26"/>
      <c r="D7" s="26"/>
      <c r="E7" s="26"/>
      <c r="F7" s="26"/>
      <c r="G7" s="18"/>
      <c r="H7" s="18"/>
      <c r="I7" s="18"/>
      <c r="J7" s="18"/>
      <c r="K7" s="18"/>
      <c r="L7" s="18"/>
      <c r="M7" s="18"/>
      <c r="N7" s="18"/>
      <c r="O7" s="18"/>
    </row>
    <row r="8" spans="1:15" x14ac:dyDescent="0.3">
      <c r="A8" s="19" t="s">
        <v>9</v>
      </c>
      <c r="B8" s="25" t="s">
        <v>10</v>
      </c>
      <c r="C8" s="26"/>
      <c r="D8" s="26"/>
      <c r="E8" s="26"/>
      <c r="F8" s="26"/>
      <c r="G8" s="18"/>
      <c r="H8" s="18"/>
      <c r="I8" s="18"/>
      <c r="J8" s="18"/>
      <c r="K8" s="18"/>
      <c r="L8" s="18"/>
      <c r="M8" s="18"/>
      <c r="N8" s="18"/>
      <c r="O8" s="18"/>
    </row>
    <row r="9" spans="1:15" ht="26.4" x14ac:dyDescent="0.3">
      <c r="A9" s="19" t="s">
        <v>11</v>
      </c>
      <c r="B9" s="25" t="s">
        <v>12</v>
      </c>
      <c r="C9" s="26"/>
      <c r="D9" s="26"/>
      <c r="E9" s="26"/>
      <c r="F9" s="26"/>
      <c r="G9" s="18"/>
      <c r="H9" s="18"/>
      <c r="I9" s="18"/>
      <c r="J9" s="18"/>
      <c r="K9" s="18"/>
      <c r="L9" s="18"/>
      <c r="M9" s="18"/>
      <c r="N9" s="18"/>
      <c r="O9" s="18"/>
    </row>
    <row r="10" spans="1:15" x14ac:dyDescent="0.3">
      <c r="A10" s="19" t="s">
        <v>13</v>
      </c>
      <c r="B10" s="27" t="s">
        <v>14</v>
      </c>
      <c r="C10" s="26"/>
      <c r="D10" s="26"/>
      <c r="E10" s="26"/>
      <c r="F10" s="26"/>
      <c r="G10" s="18"/>
      <c r="H10" s="18"/>
      <c r="I10" s="18"/>
      <c r="J10" s="18"/>
      <c r="K10" s="18"/>
      <c r="L10" s="18"/>
      <c r="M10" s="18"/>
      <c r="N10" s="18"/>
      <c r="O10" s="18"/>
    </row>
    <row r="11" spans="1:15" x14ac:dyDescent="0.3">
      <c r="A11" s="18"/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</row>
    <row r="12" spans="1:15" ht="15" thickBot="1" x14ac:dyDescent="0.35">
      <c r="A12" s="9" t="s">
        <v>15</v>
      </c>
      <c r="B12" s="9" t="s">
        <v>16</v>
      </c>
      <c r="C12" s="9" t="s">
        <v>17</v>
      </c>
      <c r="D12" s="9" t="s">
        <v>18</v>
      </c>
      <c r="E12" s="9" t="s">
        <v>19</v>
      </c>
      <c r="F12" s="9" t="s">
        <v>20</v>
      </c>
      <c r="G12" s="9" t="s">
        <v>21</v>
      </c>
      <c r="H12" s="9" t="s">
        <v>22</v>
      </c>
      <c r="I12" s="9" t="s">
        <v>23</v>
      </c>
      <c r="J12" s="9" t="s">
        <v>24</v>
      </c>
      <c r="K12" s="9" t="s">
        <v>25</v>
      </c>
      <c r="L12" s="9" t="s">
        <v>26</v>
      </c>
      <c r="M12" s="9" t="s">
        <v>27</v>
      </c>
      <c r="N12" s="9" t="s">
        <v>28</v>
      </c>
      <c r="O12" s="9" t="s">
        <v>29</v>
      </c>
    </row>
    <row r="13" spans="1:15" ht="15" thickTop="1" x14ac:dyDescent="0.3">
      <c r="A13" s="10">
        <v>2008</v>
      </c>
      <c r="B13" s="11">
        <v>211.08</v>
      </c>
      <c r="C13" s="11">
        <v>211.69300000000001</v>
      </c>
      <c r="D13" s="11">
        <v>213.52799999999999</v>
      </c>
      <c r="E13" s="11">
        <v>214.82300000000001</v>
      </c>
      <c r="F13" s="11">
        <v>216.63200000000001</v>
      </c>
      <c r="G13" s="11">
        <v>218.815</v>
      </c>
      <c r="H13" s="11">
        <v>219.964</v>
      </c>
      <c r="I13" s="11">
        <v>219.08600000000001</v>
      </c>
      <c r="J13" s="11">
        <v>218.78299999999999</v>
      </c>
      <c r="K13" s="11">
        <v>216.57300000000001</v>
      </c>
      <c r="L13" s="11">
        <v>212.42500000000001</v>
      </c>
      <c r="M13" s="11">
        <v>210.22800000000001</v>
      </c>
      <c r="N13" s="11">
        <v>214.429</v>
      </c>
      <c r="O13" s="11">
        <v>216.17699999999999</v>
      </c>
    </row>
    <row r="14" spans="1:15" x14ac:dyDescent="0.3">
      <c r="A14" s="10">
        <v>2009</v>
      </c>
      <c r="B14" s="11">
        <v>211.143</v>
      </c>
      <c r="C14" s="11">
        <v>212.19300000000001</v>
      </c>
      <c r="D14" s="11">
        <v>212.709</v>
      </c>
      <c r="E14" s="11">
        <v>213.24</v>
      </c>
      <c r="F14" s="11">
        <v>213.85599999999999</v>
      </c>
      <c r="G14" s="11">
        <v>215.69300000000001</v>
      </c>
      <c r="H14" s="11">
        <v>215.351</v>
      </c>
      <c r="I14" s="11">
        <v>215.834</v>
      </c>
      <c r="J14" s="11">
        <v>215.96899999999999</v>
      </c>
      <c r="K14" s="11">
        <v>216.17699999999999</v>
      </c>
      <c r="L14" s="11">
        <v>216.33</v>
      </c>
      <c r="M14" s="11">
        <v>215.94900000000001</v>
      </c>
      <c r="N14" s="11">
        <v>213.13900000000001</v>
      </c>
      <c r="O14" s="11">
        <v>215.935</v>
      </c>
    </row>
    <row r="15" spans="1:15" x14ac:dyDescent="0.3">
      <c r="A15" s="10">
        <v>2010</v>
      </c>
      <c r="B15" s="11">
        <v>216.68700000000001</v>
      </c>
      <c r="C15" s="11">
        <v>216.74100000000001</v>
      </c>
      <c r="D15" s="11">
        <v>217.631</v>
      </c>
      <c r="E15" s="11">
        <v>218.00899999999999</v>
      </c>
      <c r="F15" s="11">
        <v>218.178</v>
      </c>
      <c r="G15" s="11">
        <v>217.965</v>
      </c>
      <c r="H15" s="11">
        <v>218.011</v>
      </c>
      <c r="I15" s="11">
        <v>218.31200000000001</v>
      </c>
      <c r="J15" s="11">
        <v>218.43899999999999</v>
      </c>
      <c r="K15" s="11">
        <v>218.71100000000001</v>
      </c>
      <c r="L15" s="11">
        <v>218.803</v>
      </c>
      <c r="M15" s="11">
        <v>219.179</v>
      </c>
      <c r="N15" s="11">
        <v>217.535</v>
      </c>
      <c r="O15" s="11">
        <v>218.57599999999999</v>
      </c>
    </row>
    <row r="16" spans="1:15" x14ac:dyDescent="0.3">
      <c r="A16" s="10">
        <v>2011</v>
      </c>
      <c r="B16" s="11">
        <v>220.22300000000001</v>
      </c>
      <c r="C16" s="11">
        <v>221.309</v>
      </c>
      <c r="D16" s="11">
        <v>223.46700000000001</v>
      </c>
      <c r="E16" s="11">
        <v>224.90600000000001</v>
      </c>
      <c r="F16" s="11">
        <v>225.964</v>
      </c>
      <c r="G16" s="11">
        <v>225.72200000000001</v>
      </c>
      <c r="H16" s="11">
        <v>225.922</v>
      </c>
      <c r="I16" s="11">
        <v>226.54499999999999</v>
      </c>
      <c r="J16" s="11">
        <v>226.88900000000001</v>
      </c>
      <c r="K16" s="11">
        <v>226.42099999999999</v>
      </c>
      <c r="L16" s="11">
        <v>226.23</v>
      </c>
      <c r="M16" s="11">
        <v>225.672</v>
      </c>
      <c r="N16" s="11">
        <v>223.59800000000001</v>
      </c>
      <c r="O16" s="11">
        <v>226.28</v>
      </c>
    </row>
    <row r="17" spans="1:15" x14ac:dyDescent="0.3">
      <c r="A17" s="10">
        <v>2012</v>
      </c>
      <c r="B17" s="11">
        <v>226.66499999999999</v>
      </c>
      <c r="C17" s="11">
        <v>227.66300000000001</v>
      </c>
      <c r="D17" s="11">
        <v>229.392</v>
      </c>
      <c r="E17" s="11">
        <v>230.08500000000001</v>
      </c>
      <c r="F17" s="11">
        <v>229.815</v>
      </c>
      <c r="G17" s="11">
        <v>229.47800000000001</v>
      </c>
      <c r="H17" s="11">
        <v>229.10400000000001</v>
      </c>
      <c r="I17" s="11">
        <v>230.37899999999999</v>
      </c>
      <c r="J17" s="11">
        <v>231.40700000000001</v>
      </c>
      <c r="K17" s="11">
        <v>231.31700000000001</v>
      </c>
      <c r="L17" s="11">
        <v>230.221</v>
      </c>
      <c r="M17" s="11">
        <v>229.601</v>
      </c>
      <c r="N17" s="11">
        <v>228.85</v>
      </c>
      <c r="O17" s="11">
        <v>230.33799999999999</v>
      </c>
    </row>
    <row r="18" spans="1:15" x14ac:dyDescent="0.3">
      <c r="A18" s="10">
        <v>2013</v>
      </c>
      <c r="B18" s="11">
        <v>230.28</v>
      </c>
      <c r="C18" s="11">
        <v>232.166</v>
      </c>
      <c r="D18" s="11">
        <v>232.773</v>
      </c>
      <c r="E18" s="11">
        <v>232.53100000000001</v>
      </c>
      <c r="F18" s="11">
        <v>232.94499999999999</v>
      </c>
      <c r="G18" s="11">
        <v>233.50399999999999</v>
      </c>
      <c r="H18" s="11">
        <v>233.596</v>
      </c>
      <c r="I18" s="11">
        <v>233.87700000000001</v>
      </c>
      <c r="J18" s="11">
        <v>234.149</v>
      </c>
      <c r="K18" s="11">
        <v>233.54599999999999</v>
      </c>
      <c r="L18" s="11">
        <v>233.06899999999999</v>
      </c>
      <c r="M18" s="11">
        <v>233.04900000000001</v>
      </c>
      <c r="N18" s="11">
        <v>232.36600000000001</v>
      </c>
      <c r="O18" s="11">
        <v>233.548</v>
      </c>
    </row>
    <row r="19" spans="1:15" x14ac:dyDescent="0.3">
      <c r="A19" s="10">
        <v>2014</v>
      </c>
      <c r="B19" s="11">
        <v>233.916</v>
      </c>
      <c r="C19" s="11">
        <v>234.78100000000001</v>
      </c>
      <c r="D19" s="11">
        <v>236.29300000000001</v>
      </c>
      <c r="E19" s="11">
        <v>237.072</v>
      </c>
      <c r="F19" s="11">
        <v>237.9</v>
      </c>
      <c r="G19" s="11">
        <v>238.34299999999999</v>
      </c>
      <c r="H19" s="11">
        <v>238.25</v>
      </c>
      <c r="I19" s="11">
        <v>237.852</v>
      </c>
      <c r="J19" s="11">
        <v>238.03100000000001</v>
      </c>
      <c r="K19" s="11">
        <v>237.43299999999999</v>
      </c>
      <c r="L19" s="11">
        <v>236.15100000000001</v>
      </c>
      <c r="M19" s="11">
        <v>234.81200000000001</v>
      </c>
      <c r="N19" s="11">
        <v>236.38399999999999</v>
      </c>
      <c r="O19" s="11">
        <v>237.08799999999999</v>
      </c>
    </row>
    <row r="20" spans="1:15" x14ac:dyDescent="0.3">
      <c r="A20" s="10">
        <v>2015</v>
      </c>
      <c r="B20" s="11">
        <v>233.70699999999999</v>
      </c>
      <c r="C20" s="11">
        <v>234.72200000000001</v>
      </c>
      <c r="D20" s="11">
        <v>236.119</v>
      </c>
      <c r="E20" s="11">
        <v>236.59899999999999</v>
      </c>
      <c r="F20" s="11">
        <v>237.80500000000001</v>
      </c>
      <c r="G20" s="11">
        <v>238.63800000000001</v>
      </c>
      <c r="H20" s="11">
        <v>238.654</v>
      </c>
      <c r="I20" s="11">
        <v>238.316</v>
      </c>
      <c r="J20" s="11">
        <v>237.94499999999999</v>
      </c>
      <c r="K20" s="11">
        <v>237.83799999999999</v>
      </c>
      <c r="L20" s="11">
        <v>237.33600000000001</v>
      </c>
      <c r="M20" s="11">
        <v>236.52500000000001</v>
      </c>
      <c r="N20" s="11">
        <v>236.26499999999999</v>
      </c>
      <c r="O20" s="11">
        <v>237.76900000000001</v>
      </c>
    </row>
    <row r="21" spans="1:15" x14ac:dyDescent="0.3">
      <c r="A21" s="10">
        <v>2016</v>
      </c>
      <c r="B21" s="11">
        <v>236.916</v>
      </c>
      <c r="C21" s="11">
        <v>237.11099999999999</v>
      </c>
      <c r="D21" s="11">
        <v>238.13200000000001</v>
      </c>
      <c r="E21" s="11">
        <v>239.261</v>
      </c>
      <c r="F21" s="11">
        <v>240.22900000000001</v>
      </c>
      <c r="G21" s="11">
        <v>241.018</v>
      </c>
      <c r="H21" s="11">
        <v>240.62799999999999</v>
      </c>
      <c r="I21" s="11">
        <v>240.84899999999999</v>
      </c>
      <c r="J21" s="11">
        <v>241.428</v>
      </c>
      <c r="K21" s="11">
        <v>241.72900000000001</v>
      </c>
      <c r="L21" s="11">
        <v>241.35300000000001</v>
      </c>
      <c r="M21" s="11">
        <v>241.43199999999999</v>
      </c>
      <c r="N21" s="11">
        <v>238.77799999999999</v>
      </c>
      <c r="O21" s="11">
        <v>241.23699999999999</v>
      </c>
    </row>
    <row r="22" spans="1:15" x14ac:dyDescent="0.3">
      <c r="A22" s="10">
        <v>2017</v>
      </c>
      <c r="B22" s="11">
        <v>242.839</v>
      </c>
      <c r="C22" s="11">
        <v>243.60300000000001</v>
      </c>
      <c r="D22" s="11">
        <v>243.80099999999999</v>
      </c>
      <c r="E22" s="11">
        <v>244.524</v>
      </c>
      <c r="F22" s="11">
        <v>244.733</v>
      </c>
      <c r="G22" s="11">
        <v>244.95500000000001</v>
      </c>
      <c r="H22" s="11">
        <v>244.786</v>
      </c>
      <c r="I22" s="11">
        <v>245.51900000000001</v>
      </c>
      <c r="J22" s="11">
        <v>246.81899999999999</v>
      </c>
      <c r="K22" s="11">
        <v>246.66300000000001</v>
      </c>
      <c r="L22" s="11">
        <v>246.66900000000001</v>
      </c>
      <c r="M22" s="11">
        <v>246.524</v>
      </c>
      <c r="N22" s="11">
        <v>244.07599999999999</v>
      </c>
      <c r="O22" s="11">
        <v>246.16300000000001</v>
      </c>
    </row>
    <row r="23" spans="1:15" x14ac:dyDescent="0.3">
      <c r="A23" s="10">
        <v>2018</v>
      </c>
      <c r="B23" s="11">
        <v>247.86699999999999</v>
      </c>
      <c r="C23" s="11">
        <v>248.99100000000001</v>
      </c>
      <c r="D23" s="11">
        <v>249.554</v>
      </c>
      <c r="E23" s="11">
        <v>250.54599999999999</v>
      </c>
      <c r="F23" s="11">
        <v>251.58799999999999</v>
      </c>
      <c r="G23" s="11">
        <v>251.989</v>
      </c>
      <c r="H23" s="11">
        <v>252.006</v>
      </c>
      <c r="I23" s="11">
        <v>252.14599999999999</v>
      </c>
      <c r="J23" s="11">
        <v>252.43899999999999</v>
      </c>
      <c r="K23" s="11">
        <v>252.88499999999999</v>
      </c>
      <c r="L23" s="11">
        <v>252.03800000000001</v>
      </c>
      <c r="M23" s="11">
        <v>251.233</v>
      </c>
      <c r="N23" s="11">
        <v>250.089</v>
      </c>
      <c r="O23" s="11">
        <v>252.125</v>
      </c>
    </row>
    <row r="24" spans="1:15" x14ac:dyDescent="0.3">
      <c r="A24" s="10">
        <v>2019</v>
      </c>
      <c r="B24" s="11">
        <v>251.71199999999999</v>
      </c>
      <c r="C24" s="11">
        <v>252.77600000000001</v>
      </c>
      <c r="D24" s="11">
        <v>254.202</v>
      </c>
      <c r="E24" s="11">
        <v>255.548</v>
      </c>
      <c r="F24" s="11">
        <v>256.09199999999998</v>
      </c>
      <c r="G24" s="11">
        <v>256.14299999999997</v>
      </c>
      <c r="H24" s="11">
        <v>256.57100000000003</v>
      </c>
      <c r="I24" s="11">
        <v>256.55799999999999</v>
      </c>
      <c r="J24" s="11">
        <v>256.75900000000001</v>
      </c>
      <c r="K24" s="11">
        <v>257.346</v>
      </c>
      <c r="L24" s="11">
        <v>257.20800000000003</v>
      </c>
      <c r="M24" s="11">
        <v>256.97399999999999</v>
      </c>
      <c r="N24" s="11">
        <v>254.41200000000001</v>
      </c>
      <c r="O24" s="11">
        <v>256.90300000000002</v>
      </c>
    </row>
    <row r="25" spans="1:15" x14ac:dyDescent="0.3">
      <c r="A25" s="10">
        <v>2020</v>
      </c>
      <c r="B25" s="11">
        <v>257.971</v>
      </c>
      <c r="C25" s="11">
        <v>258.678</v>
      </c>
      <c r="D25" s="11">
        <v>258.11500000000001</v>
      </c>
      <c r="E25" s="11">
        <v>256.38900000000001</v>
      </c>
      <c r="F25" s="11">
        <v>256.39400000000001</v>
      </c>
      <c r="G25" s="11">
        <v>257.79700000000003</v>
      </c>
      <c r="H25" s="11">
        <v>259.101</v>
      </c>
      <c r="I25" s="11">
        <v>259.91800000000001</v>
      </c>
      <c r="J25" s="11">
        <v>260.27999999999997</v>
      </c>
      <c r="K25" s="11">
        <v>260.38799999999998</v>
      </c>
      <c r="L25" s="11">
        <v>260.22899999999998</v>
      </c>
      <c r="M25" s="11">
        <v>260.47399999999999</v>
      </c>
      <c r="N25" s="11">
        <v>257.55700000000002</v>
      </c>
      <c r="O25" s="11">
        <v>260.065</v>
      </c>
    </row>
    <row r="26" spans="1:15" x14ac:dyDescent="0.3">
      <c r="A26" s="10">
        <v>2021</v>
      </c>
      <c r="B26" s="11">
        <v>261.58199999999999</v>
      </c>
      <c r="C26" s="11">
        <v>263.01400000000001</v>
      </c>
      <c r="D26" s="11">
        <v>264.87700000000001</v>
      </c>
      <c r="E26" s="11">
        <v>267.05399999999997</v>
      </c>
      <c r="F26" s="11">
        <v>269.19499999999999</v>
      </c>
      <c r="G26" s="11">
        <v>271.69600000000003</v>
      </c>
      <c r="H26" s="11">
        <v>273.00299999999999</v>
      </c>
      <c r="I26" s="11">
        <v>273.56700000000001</v>
      </c>
      <c r="J26" s="11">
        <v>274.31</v>
      </c>
      <c r="K26" s="11">
        <v>276.589</v>
      </c>
      <c r="L26" s="11">
        <v>277.94799999999998</v>
      </c>
      <c r="M26" s="11">
        <v>278.80200000000002</v>
      </c>
      <c r="N26" s="11">
        <v>266.23599999999999</v>
      </c>
      <c r="O26" s="11">
        <v>275.70299999999997</v>
      </c>
    </row>
    <row r="27" spans="1:15" x14ac:dyDescent="0.3">
      <c r="A27" s="10">
        <v>2022</v>
      </c>
      <c r="B27" s="11">
        <v>281.14800000000002</v>
      </c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</row>
    <row r="29" spans="1:15" x14ac:dyDescent="0.3">
      <c r="A29" s="18"/>
      <c r="B29" s="17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</row>
  </sheetData>
  <mergeCells count="10">
    <mergeCell ref="B7:F7"/>
    <mergeCell ref="B8:F8"/>
    <mergeCell ref="B9:F9"/>
    <mergeCell ref="B10:F10"/>
    <mergeCell ref="A1:F1"/>
    <mergeCell ref="A2:F2"/>
    <mergeCell ref="A3:F3"/>
    <mergeCell ref="B4:F4"/>
    <mergeCell ref="A5:F5"/>
    <mergeCell ref="B6:F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3C7CC0-5BB4-4DF0-B0D8-11401C669AC6}">
  <dimension ref="A1:P26"/>
  <sheetViews>
    <sheetView topLeftCell="A7" workbookViewId="0">
      <selection activeCell="M13" sqref="M13:M26"/>
    </sheetView>
  </sheetViews>
  <sheetFormatPr defaultRowHeight="14.4" x14ac:dyDescent="0.3"/>
  <sheetData>
    <row r="1" spans="1:16" ht="15.6" x14ac:dyDescent="0.3">
      <c r="A1" s="33" t="s">
        <v>0</v>
      </c>
      <c r="B1" s="31"/>
      <c r="C1" s="31"/>
      <c r="D1" s="31"/>
      <c r="E1" s="31"/>
      <c r="F1" s="31"/>
      <c r="G1" s="23"/>
      <c r="H1" s="23"/>
      <c r="I1" s="23"/>
      <c r="J1" s="23"/>
      <c r="K1" s="23"/>
      <c r="L1" s="23"/>
      <c r="M1" s="23"/>
      <c r="N1" s="23"/>
      <c r="O1" s="23"/>
      <c r="P1" s="23"/>
    </row>
    <row r="2" spans="1:16" ht="15.6" x14ac:dyDescent="0.3">
      <c r="A2" s="33" t="s">
        <v>1</v>
      </c>
      <c r="B2" s="31"/>
      <c r="C2" s="31"/>
      <c r="D2" s="31"/>
      <c r="E2" s="31"/>
      <c r="F2" s="31"/>
      <c r="G2" s="23"/>
      <c r="H2" s="23"/>
      <c r="I2" s="23"/>
      <c r="J2" s="23"/>
      <c r="K2" s="23"/>
      <c r="L2" s="23"/>
      <c r="M2" s="23"/>
      <c r="N2" s="23"/>
      <c r="O2" s="23"/>
      <c r="P2" s="23"/>
    </row>
    <row r="3" spans="1:16" x14ac:dyDescent="0.3">
      <c r="A3" s="31"/>
      <c r="B3" s="31"/>
      <c r="C3" s="31"/>
      <c r="D3" s="31"/>
      <c r="E3" s="31"/>
      <c r="F3" s="31"/>
      <c r="G3" s="23"/>
      <c r="H3" s="23"/>
      <c r="I3" s="23"/>
      <c r="J3" s="23"/>
      <c r="K3" s="23"/>
      <c r="L3" s="23"/>
      <c r="M3" s="23"/>
      <c r="N3" s="23"/>
      <c r="O3" s="23"/>
      <c r="P3" s="23"/>
    </row>
    <row r="4" spans="1:16" ht="26.4" x14ac:dyDescent="0.3">
      <c r="A4" s="24" t="s">
        <v>2</v>
      </c>
      <c r="B4" s="30" t="s">
        <v>30</v>
      </c>
      <c r="C4" s="31"/>
      <c r="D4" s="31"/>
      <c r="E4" s="31"/>
      <c r="F4" s="31"/>
      <c r="G4" s="23"/>
      <c r="H4" s="23"/>
      <c r="I4" s="23"/>
      <c r="J4" s="23"/>
      <c r="K4" s="23"/>
      <c r="L4" s="23"/>
      <c r="M4" s="23"/>
      <c r="N4" s="23"/>
      <c r="O4" s="23"/>
      <c r="P4" s="23"/>
    </row>
    <row r="5" spans="1:16" x14ac:dyDescent="0.3">
      <c r="A5" s="34" t="s">
        <v>4</v>
      </c>
      <c r="B5" s="31"/>
      <c r="C5" s="31"/>
      <c r="D5" s="31"/>
      <c r="E5" s="31"/>
      <c r="F5" s="31"/>
      <c r="G5" s="23"/>
      <c r="H5" s="23"/>
      <c r="I5" s="23"/>
      <c r="J5" s="23"/>
      <c r="K5" s="23"/>
      <c r="L5" s="23"/>
      <c r="M5" s="23"/>
      <c r="N5" s="23"/>
      <c r="O5" s="23"/>
      <c r="P5" s="23"/>
    </row>
    <row r="6" spans="1:16" ht="26.4" x14ac:dyDescent="0.3">
      <c r="A6" s="24" t="s">
        <v>5</v>
      </c>
      <c r="B6" s="30" t="s">
        <v>31</v>
      </c>
      <c r="C6" s="31"/>
      <c r="D6" s="31"/>
      <c r="E6" s="31"/>
      <c r="F6" s="31"/>
      <c r="G6" s="23"/>
      <c r="H6" s="23"/>
      <c r="I6" s="23"/>
      <c r="J6" s="23"/>
      <c r="K6" s="23"/>
      <c r="L6" s="23"/>
      <c r="M6" s="23"/>
      <c r="N6" s="23"/>
      <c r="O6" s="23"/>
      <c r="P6" s="23"/>
    </row>
    <row r="7" spans="1:16" x14ac:dyDescent="0.3">
      <c r="A7" s="24" t="s">
        <v>7</v>
      </c>
      <c r="B7" s="30" t="s">
        <v>32</v>
      </c>
      <c r="C7" s="31"/>
      <c r="D7" s="31"/>
      <c r="E7" s="31"/>
      <c r="F7" s="31"/>
      <c r="G7" s="23"/>
      <c r="H7" s="23"/>
      <c r="I7" s="23"/>
      <c r="J7" s="23"/>
      <c r="K7" s="23"/>
      <c r="L7" s="23"/>
      <c r="M7" s="23"/>
      <c r="N7" s="23"/>
      <c r="O7" s="23"/>
      <c r="P7" s="23"/>
    </row>
    <row r="8" spans="1:16" x14ac:dyDescent="0.3">
      <c r="A8" s="24" t="s">
        <v>9</v>
      </c>
      <c r="B8" s="30" t="s">
        <v>10</v>
      </c>
      <c r="C8" s="31"/>
      <c r="D8" s="31"/>
      <c r="E8" s="31"/>
      <c r="F8" s="31"/>
      <c r="G8" s="23"/>
      <c r="H8" s="23"/>
      <c r="I8" s="23"/>
      <c r="J8" s="23"/>
      <c r="K8" s="23"/>
      <c r="L8" s="23"/>
      <c r="M8" s="23"/>
      <c r="N8" s="23"/>
      <c r="O8" s="23"/>
      <c r="P8" s="23"/>
    </row>
    <row r="9" spans="1:16" ht="26.4" x14ac:dyDescent="0.3">
      <c r="A9" s="24" t="s">
        <v>11</v>
      </c>
      <c r="B9" s="30" t="s">
        <v>12</v>
      </c>
      <c r="C9" s="31"/>
      <c r="D9" s="31"/>
      <c r="E9" s="31"/>
      <c r="F9" s="31"/>
      <c r="G9" s="23"/>
      <c r="H9" s="23"/>
      <c r="I9" s="23"/>
      <c r="J9" s="23"/>
      <c r="K9" s="23"/>
      <c r="L9" s="23"/>
      <c r="M9" s="23"/>
      <c r="N9" s="23"/>
      <c r="O9" s="23"/>
      <c r="P9" s="23"/>
    </row>
    <row r="10" spans="1:16" x14ac:dyDescent="0.3">
      <c r="A10" s="24" t="s">
        <v>13</v>
      </c>
      <c r="B10" s="32" t="s">
        <v>33</v>
      </c>
      <c r="C10" s="31"/>
      <c r="D10" s="31"/>
      <c r="E10" s="31"/>
      <c r="F10" s="31"/>
      <c r="G10" s="23"/>
      <c r="H10" s="23"/>
      <c r="I10" s="23"/>
      <c r="J10" s="23"/>
      <c r="K10" s="23"/>
      <c r="L10" s="23"/>
      <c r="M10" s="23"/>
      <c r="N10" s="23"/>
      <c r="O10" s="23"/>
      <c r="P10" s="23"/>
    </row>
    <row r="12" spans="1:16" ht="15" thickBot="1" x14ac:dyDescent="0.35">
      <c r="A12" s="20" t="s">
        <v>15</v>
      </c>
      <c r="B12" s="20" t="s">
        <v>16</v>
      </c>
      <c r="C12" s="20" t="s">
        <v>17</v>
      </c>
      <c r="D12" s="20" t="s">
        <v>18</v>
      </c>
      <c r="E12" s="20" t="s">
        <v>19</v>
      </c>
      <c r="F12" s="20" t="s">
        <v>20</v>
      </c>
      <c r="G12" s="20" t="s">
        <v>21</v>
      </c>
      <c r="H12" s="20" t="s">
        <v>22</v>
      </c>
      <c r="I12" s="20" t="s">
        <v>23</v>
      </c>
      <c r="J12" s="20" t="s">
        <v>24</v>
      </c>
      <c r="K12" s="20" t="s">
        <v>25</v>
      </c>
      <c r="L12" s="20" t="s">
        <v>26</v>
      </c>
      <c r="M12" s="20" t="s">
        <v>27</v>
      </c>
      <c r="N12" s="20" t="s">
        <v>34</v>
      </c>
      <c r="O12" s="20" t="s">
        <v>28</v>
      </c>
      <c r="P12" s="20" t="s">
        <v>29</v>
      </c>
    </row>
    <row r="13" spans="1:16" ht="15" thickTop="1" x14ac:dyDescent="0.3">
      <c r="A13" s="21">
        <v>2008</v>
      </c>
      <c r="B13" s="23"/>
      <c r="C13" s="22">
        <v>204.166</v>
      </c>
      <c r="D13" s="23"/>
      <c r="E13" s="22">
        <v>206.37100000000001</v>
      </c>
      <c r="F13" s="23"/>
      <c r="G13" s="22">
        <v>212.03200000000001</v>
      </c>
      <c r="H13" s="23"/>
      <c r="I13" s="22">
        <v>211.404</v>
      </c>
      <c r="J13" s="23"/>
      <c r="K13" s="22">
        <v>206.38800000000001</v>
      </c>
      <c r="L13" s="23"/>
      <c r="M13" s="22">
        <v>196.96100000000001</v>
      </c>
      <c r="N13" s="22">
        <v>206.45400000000001</v>
      </c>
      <c r="O13" s="22">
        <v>206.74600000000001</v>
      </c>
      <c r="P13" s="22">
        <v>206.16200000000001</v>
      </c>
    </row>
    <row r="14" spans="1:16" x14ac:dyDescent="0.3">
      <c r="A14" s="21">
        <v>2009</v>
      </c>
      <c r="B14" s="23"/>
      <c r="C14" s="22">
        <v>199.19</v>
      </c>
      <c r="D14" s="23"/>
      <c r="E14" s="22">
        <v>199.21</v>
      </c>
      <c r="F14" s="23"/>
      <c r="G14" s="22">
        <v>203.58500000000001</v>
      </c>
      <c r="H14" s="23"/>
      <c r="I14" s="22">
        <v>203.351</v>
      </c>
      <c r="J14" s="23"/>
      <c r="K14" s="22">
        <v>201.06800000000001</v>
      </c>
      <c r="L14" s="23"/>
      <c r="M14" s="22">
        <v>200.45599999999999</v>
      </c>
      <c r="N14" s="22">
        <v>200.99600000000001</v>
      </c>
      <c r="O14" s="22">
        <v>200.107</v>
      </c>
      <c r="P14" s="22">
        <v>201.88499999999999</v>
      </c>
    </row>
    <row r="15" spans="1:16" x14ac:dyDescent="0.3">
      <c r="A15" s="21">
        <v>2010</v>
      </c>
      <c r="B15" s="23"/>
      <c r="C15" s="22">
        <v>202.64599999999999</v>
      </c>
      <c r="D15" s="23"/>
      <c r="E15" s="22">
        <v>204.01400000000001</v>
      </c>
      <c r="F15" s="23"/>
      <c r="G15" s="22">
        <v>204.72499999999999</v>
      </c>
      <c r="H15" s="23"/>
      <c r="I15" s="22">
        <v>204.511</v>
      </c>
      <c r="J15" s="23"/>
      <c r="K15" s="22">
        <v>202.91300000000001</v>
      </c>
      <c r="L15" s="23"/>
      <c r="M15" s="22">
        <v>202.51900000000001</v>
      </c>
      <c r="N15" s="22">
        <v>203.46799999999999</v>
      </c>
      <c r="O15" s="22">
        <v>203.43799999999999</v>
      </c>
      <c r="P15" s="22">
        <v>203.49799999999999</v>
      </c>
    </row>
    <row r="16" spans="1:16" x14ac:dyDescent="0.3">
      <c r="A16" s="21">
        <v>2011</v>
      </c>
      <c r="B16" s="23"/>
      <c r="C16" s="22">
        <v>205.744</v>
      </c>
      <c r="D16" s="23"/>
      <c r="E16" s="22">
        <v>209.215</v>
      </c>
      <c r="F16" s="23"/>
      <c r="G16" s="22">
        <v>211.07400000000001</v>
      </c>
      <c r="H16" s="23"/>
      <c r="I16" s="22">
        <v>212.33500000000001</v>
      </c>
      <c r="J16" s="23"/>
      <c r="K16" s="22">
        <v>209.18199999999999</v>
      </c>
      <c r="L16" s="23"/>
      <c r="M16" s="22">
        <v>208.59</v>
      </c>
      <c r="N16" s="22">
        <v>209.102</v>
      </c>
      <c r="O16" s="22">
        <v>207.96199999999999</v>
      </c>
      <c r="P16" s="22">
        <v>210.24199999999999</v>
      </c>
    </row>
    <row r="17" spans="1:16" x14ac:dyDescent="0.3">
      <c r="A17" s="21">
        <v>2012</v>
      </c>
      <c r="B17" s="23"/>
      <c r="C17" s="22">
        <v>210.6</v>
      </c>
      <c r="D17" s="23"/>
      <c r="E17" s="22">
        <v>212.89500000000001</v>
      </c>
      <c r="F17" s="23"/>
      <c r="G17" s="22">
        <v>214.27699999999999</v>
      </c>
      <c r="H17" s="23"/>
      <c r="I17" s="22">
        <v>215.50399999999999</v>
      </c>
      <c r="J17" s="23"/>
      <c r="K17" s="22">
        <v>212.99600000000001</v>
      </c>
      <c r="L17" s="23"/>
      <c r="M17" s="22">
        <v>211.04</v>
      </c>
      <c r="N17" s="22">
        <v>212.78200000000001</v>
      </c>
      <c r="O17" s="22">
        <v>212.11600000000001</v>
      </c>
      <c r="P17" s="22">
        <v>213.44900000000001</v>
      </c>
    </row>
    <row r="18" spans="1:16" x14ac:dyDescent="0.3">
      <c r="A18" s="21">
        <v>2013</v>
      </c>
      <c r="B18" s="23"/>
      <c r="C18" s="22">
        <v>215.00899999999999</v>
      </c>
      <c r="D18" s="23"/>
      <c r="E18" s="22">
        <v>215.20500000000001</v>
      </c>
      <c r="F18" s="23"/>
      <c r="G18" s="22">
        <v>217.33699999999999</v>
      </c>
      <c r="H18" s="23"/>
      <c r="I18" s="22">
        <v>218.78100000000001</v>
      </c>
      <c r="J18" s="23"/>
      <c r="K18" s="22">
        <v>216.505</v>
      </c>
      <c r="L18" s="23"/>
      <c r="M18" s="22">
        <v>216.017</v>
      </c>
      <c r="N18" s="22">
        <v>216.267</v>
      </c>
      <c r="O18" s="22">
        <v>215.32400000000001</v>
      </c>
      <c r="P18" s="22">
        <v>217.21</v>
      </c>
    </row>
    <row r="19" spans="1:16" x14ac:dyDescent="0.3">
      <c r="A19" s="21">
        <v>2014</v>
      </c>
      <c r="B19" s="23"/>
      <c r="C19" s="22">
        <v>218.86099999999999</v>
      </c>
      <c r="D19" s="23"/>
      <c r="E19" s="22">
        <v>220.62</v>
      </c>
      <c r="F19" s="23"/>
      <c r="G19" s="22">
        <v>223.86199999999999</v>
      </c>
      <c r="H19" s="23"/>
      <c r="I19" s="22">
        <v>223.65700000000001</v>
      </c>
      <c r="J19" s="23"/>
      <c r="K19" s="22">
        <v>221.27600000000001</v>
      </c>
      <c r="L19" s="23"/>
      <c r="M19" s="22">
        <v>218.05799999999999</v>
      </c>
      <c r="N19" s="22">
        <v>220.96899999999999</v>
      </c>
      <c r="O19" s="22">
        <v>220.459</v>
      </c>
      <c r="P19" s="22">
        <v>221.47900000000001</v>
      </c>
    </row>
    <row r="20" spans="1:16" x14ac:dyDescent="0.3">
      <c r="A20" s="21">
        <v>2015</v>
      </c>
      <c r="B20" s="23"/>
      <c r="C20" s="22">
        <v>218.12299999999999</v>
      </c>
      <c r="D20" s="23"/>
      <c r="E20" s="22">
        <v>219.56700000000001</v>
      </c>
      <c r="F20" s="23"/>
      <c r="G20" s="22">
        <v>225.15199999999999</v>
      </c>
      <c r="H20" s="23"/>
      <c r="I20" s="22">
        <v>225.02699999999999</v>
      </c>
      <c r="J20" s="23"/>
      <c r="K20" s="22">
        <v>222.28200000000001</v>
      </c>
      <c r="L20" s="23"/>
      <c r="M20" s="22">
        <v>221.01499999999999</v>
      </c>
      <c r="N20" s="22">
        <v>221.631</v>
      </c>
      <c r="O20" s="22">
        <v>220.048</v>
      </c>
      <c r="P20" s="22">
        <v>223.214</v>
      </c>
    </row>
    <row r="21" spans="1:16" x14ac:dyDescent="0.3">
      <c r="A21" s="21">
        <v>2016</v>
      </c>
      <c r="B21" s="23"/>
      <c r="C21" s="22">
        <v>221.65799999999999</v>
      </c>
      <c r="D21" s="23"/>
      <c r="E21" s="22">
        <v>223.82</v>
      </c>
      <c r="F21" s="23"/>
      <c r="G21" s="22">
        <v>226.72399999999999</v>
      </c>
      <c r="H21" s="23"/>
      <c r="I21" s="22">
        <v>227.81700000000001</v>
      </c>
      <c r="J21" s="23"/>
      <c r="K21" s="22">
        <v>227.67500000000001</v>
      </c>
      <c r="L21" s="23"/>
      <c r="M21" s="22">
        <v>226.739</v>
      </c>
      <c r="N21" s="22">
        <v>225.46299999999999</v>
      </c>
      <c r="O21" s="22">
        <v>223.488</v>
      </c>
      <c r="P21" s="22">
        <v>227.43799999999999</v>
      </c>
    </row>
    <row r="22" spans="1:16" x14ac:dyDescent="0.3">
      <c r="A22" s="21">
        <v>2017</v>
      </c>
      <c r="B22" s="23"/>
      <c r="C22" s="22">
        <v>229.49299999999999</v>
      </c>
      <c r="D22" s="23"/>
      <c r="E22" s="22">
        <v>230.97399999999999</v>
      </c>
      <c r="F22" s="23"/>
      <c r="G22" s="22">
        <v>233.88200000000001</v>
      </c>
      <c r="H22" s="23"/>
      <c r="I22" s="22">
        <v>235.81800000000001</v>
      </c>
      <c r="J22" s="23"/>
      <c r="K22" s="22">
        <v>235.03</v>
      </c>
      <c r="L22" s="23"/>
      <c r="M22" s="22">
        <v>234.107</v>
      </c>
      <c r="N22" s="22">
        <v>232.887</v>
      </c>
      <c r="O22" s="22">
        <v>230.51900000000001</v>
      </c>
      <c r="P22" s="22">
        <v>235.255</v>
      </c>
    </row>
    <row r="23" spans="1:16" x14ac:dyDescent="0.3">
      <c r="A23" s="21">
        <v>2018</v>
      </c>
      <c r="B23" s="23"/>
      <c r="C23" s="22">
        <v>237</v>
      </c>
      <c r="D23" s="23"/>
      <c r="E23" s="22">
        <v>237.417</v>
      </c>
      <c r="F23" s="23"/>
      <c r="G23" s="22">
        <v>240.376</v>
      </c>
      <c r="H23" s="23"/>
      <c r="I23" s="22">
        <v>241.02600000000001</v>
      </c>
      <c r="J23" s="23"/>
      <c r="K23" s="22">
        <v>238.673</v>
      </c>
      <c r="L23" s="23"/>
      <c r="M23" s="22">
        <v>237.27600000000001</v>
      </c>
      <c r="N23" s="22">
        <v>238.577</v>
      </c>
      <c r="O23" s="22">
        <v>237.72499999999999</v>
      </c>
      <c r="P23" s="22">
        <v>239.43</v>
      </c>
    </row>
    <row r="24" spans="1:16" x14ac:dyDescent="0.3">
      <c r="A24" s="21">
        <v>2019</v>
      </c>
      <c r="B24" s="23"/>
      <c r="C24" s="22">
        <v>240.072</v>
      </c>
      <c r="D24" s="23"/>
      <c r="E24" s="22">
        <v>243.38300000000001</v>
      </c>
      <c r="F24" s="23"/>
      <c r="G24" s="22">
        <v>243.08699999999999</v>
      </c>
      <c r="H24" s="23"/>
      <c r="I24" s="22">
        <v>246.31100000000001</v>
      </c>
      <c r="J24" s="23"/>
      <c r="K24" s="22">
        <v>245.86</v>
      </c>
      <c r="L24" s="23"/>
      <c r="M24" s="22">
        <v>245.07599999999999</v>
      </c>
      <c r="N24" s="22">
        <v>243.73099999999999</v>
      </c>
      <c r="O24" s="22">
        <v>241.559</v>
      </c>
      <c r="P24" s="22">
        <v>245.90299999999999</v>
      </c>
    </row>
    <row r="25" spans="1:16" x14ac:dyDescent="0.3">
      <c r="A25" s="21">
        <v>2020</v>
      </c>
      <c r="B25" s="23"/>
      <c r="C25" s="22">
        <v>247.042</v>
      </c>
      <c r="D25" s="23"/>
      <c r="E25" s="22">
        <v>242.61699999999999</v>
      </c>
      <c r="F25" s="23"/>
      <c r="G25" s="22">
        <v>245.184</v>
      </c>
      <c r="H25" s="23"/>
      <c r="I25" s="22">
        <v>248.07</v>
      </c>
      <c r="J25" s="23"/>
      <c r="K25" s="22">
        <v>248.79400000000001</v>
      </c>
      <c r="L25" s="23"/>
      <c r="M25" s="22">
        <v>249.05099999999999</v>
      </c>
      <c r="N25" s="22">
        <v>246.65299999999999</v>
      </c>
      <c r="O25" s="22">
        <v>244.88900000000001</v>
      </c>
      <c r="P25" s="22">
        <v>248.417</v>
      </c>
    </row>
    <row r="26" spans="1:16" x14ac:dyDescent="0.3">
      <c r="A26" s="21">
        <v>2021</v>
      </c>
      <c r="B26" s="23"/>
      <c r="C26" s="22">
        <v>252.97200000000001</v>
      </c>
      <c r="D26" s="23"/>
      <c r="E26" s="22">
        <v>257.07400000000001</v>
      </c>
      <c r="F26" s="23"/>
      <c r="G26" s="22">
        <v>261.66199999999998</v>
      </c>
      <c r="H26" s="23"/>
      <c r="I26" s="22">
        <v>264.50200000000001</v>
      </c>
      <c r="J26" s="23"/>
      <c r="K26" s="22">
        <v>268.36200000000002</v>
      </c>
      <c r="L26" s="23"/>
      <c r="M26" s="22">
        <v>273.42399999999998</v>
      </c>
      <c r="N26" s="22">
        <v>261.63299999999998</v>
      </c>
      <c r="O26" s="22">
        <v>255.89400000000001</v>
      </c>
      <c r="P26" s="22">
        <v>267.37200000000001</v>
      </c>
    </row>
  </sheetData>
  <mergeCells count="10">
    <mergeCell ref="A1:F1"/>
    <mergeCell ref="A2:F2"/>
    <mergeCell ref="A3:F3"/>
    <mergeCell ref="B4:F4"/>
    <mergeCell ref="A5:F5"/>
    <mergeCell ref="B6:F6"/>
    <mergeCell ref="B7:F7"/>
    <mergeCell ref="B8:F8"/>
    <mergeCell ref="B9:F9"/>
    <mergeCell ref="B10:F1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1AEDBA-0145-49D5-B8CF-92743203B034}">
  <sheetPr>
    <pageSetUpPr fitToPage="1"/>
  </sheetPr>
  <dimension ref="A1:N135"/>
  <sheetViews>
    <sheetView tabSelected="1" topLeftCell="A10" workbookViewId="0">
      <selection activeCell="L33" sqref="A1:L33"/>
    </sheetView>
  </sheetViews>
  <sheetFormatPr defaultColWidth="8.88671875" defaultRowHeight="14.4" x14ac:dyDescent="0.3"/>
  <cols>
    <col min="1" max="1" width="11.109375" style="3" bestFit="1" customWidth="1"/>
    <col min="2" max="3" width="5.5546875" style="6" bestFit="1" customWidth="1"/>
    <col min="4" max="4" width="7.33203125" style="6" bestFit="1" customWidth="1"/>
    <col min="5" max="5" width="7.6640625" style="6" bestFit="1" customWidth="1"/>
    <col min="6" max="6" width="5.33203125" style="6" bestFit="1" customWidth="1"/>
    <col min="7" max="7" width="12.6640625" style="14" bestFit="1" customWidth="1"/>
    <col min="8" max="8" width="9.33203125" style="3" customWidth="1"/>
    <col min="9" max="9" width="12.109375" style="3" customWidth="1"/>
    <col min="10" max="10" width="5" style="6" bestFit="1" customWidth="1"/>
    <col min="11" max="11" width="7.88671875" style="6" customWidth="1"/>
    <col min="12" max="12" width="12.109375" style="3" customWidth="1"/>
    <col min="13" max="16384" width="8.88671875" style="8"/>
  </cols>
  <sheetData>
    <row r="1" spans="1:14" x14ac:dyDescent="0.3">
      <c r="A1" s="2" t="s">
        <v>35</v>
      </c>
      <c r="G1" s="14" t="s">
        <v>36</v>
      </c>
    </row>
    <row r="2" spans="1:14" s="7" customFormat="1" x14ac:dyDescent="0.3">
      <c r="A2" s="2" t="s">
        <v>37</v>
      </c>
      <c r="B2" s="4" t="s">
        <v>38</v>
      </c>
      <c r="C2" s="4" t="s">
        <v>39</v>
      </c>
      <c r="D2" s="4" t="s">
        <v>40</v>
      </c>
      <c r="E2" s="4" t="s">
        <v>41</v>
      </c>
      <c r="F2" s="4" t="s">
        <v>42</v>
      </c>
      <c r="G2" s="15">
        <v>210.22800000000001</v>
      </c>
      <c r="H2" s="2" t="s">
        <v>43</v>
      </c>
      <c r="I2" s="2" t="s">
        <v>44</v>
      </c>
      <c r="J2" s="5" t="s">
        <v>45</v>
      </c>
      <c r="K2" s="4" t="s">
        <v>46</v>
      </c>
      <c r="L2" s="2" t="s">
        <v>44</v>
      </c>
    </row>
    <row r="3" spans="1:14" x14ac:dyDescent="0.3">
      <c r="A3" s="3">
        <v>2009</v>
      </c>
      <c r="B3" s="6">
        <v>3.4000000000000002E-2</v>
      </c>
      <c r="F3" s="6">
        <f>SUM(B3:E3)</f>
        <v>3.4000000000000002E-2</v>
      </c>
      <c r="G3" s="13">
        <v>215.94900000000001</v>
      </c>
      <c r="H3" s="6">
        <f>+(G3-G2)/G2</f>
        <v>2.7213311262058351E-2</v>
      </c>
      <c r="I3" s="6">
        <f>+F3-H3</f>
        <v>6.7866887379416513E-3</v>
      </c>
      <c r="K3" s="6">
        <f t="shared" ref="K3:K16" si="0">+F3+J3</f>
        <v>3.4000000000000002E-2</v>
      </c>
      <c r="L3" s="6">
        <f>+K3-H3</f>
        <v>6.7866887379416513E-3</v>
      </c>
    </row>
    <row r="4" spans="1:14" x14ac:dyDescent="0.3">
      <c r="A4" s="3">
        <v>2010</v>
      </c>
      <c r="B4" s="6">
        <v>2.1999999999999999E-2</v>
      </c>
      <c r="F4" s="6">
        <f t="shared" ref="F4:F16" si="1">SUM(B4:E4)</f>
        <v>2.1999999999999999E-2</v>
      </c>
      <c r="G4" s="13">
        <v>219.179</v>
      </c>
      <c r="H4" s="6">
        <f t="shared" ref="H4:H16" si="2">+(G4-G3)/G3</f>
        <v>1.4957235273143148E-2</v>
      </c>
      <c r="I4" s="6">
        <f t="shared" ref="I4:I16" si="3">+F4-H4</f>
        <v>7.0427647268568507E-3</v>
      </c>
      <c r="K4" s="6">
        <f t="shared" si="0"/>
        <v>2.1999999999999999E-2</v>
      </c>
      <c r="L4" s="6">
        <f t="shared" ref="L4:L16" si="4">+K4-H4</f>
        <v>7.0427647268568507E-3</v>
      </c>
    </row>
    <row r="5" spans="1:14" x14ac:dyDescent="0.3">
      <c r="A5" s="3">
        <v>2011</v>
      </c>
      <c r="B5" s="6">
        <v>2.8000000000000001E-2</v>
      </c>
      <c r="F5" s="6">
        <f t="shared" si="1"/>
        <v>2.8000000000000001E-2</v>
      </c>
      <c r="G5" s="13">
        <v>225.672</v>
      </c>
      <c r="H5" s="6">
        <f t="shared" si="2"/>
        <v>2.9624188448710849E-2</v>
      </c>
      <c r="I5" s="6">
        <f t="shared" si="3"/>
        <v>-1.6241884487108484E-3</v>
      </c>
      <c r="K5" s="6">
        <f t="shared" si="0"/>
        <v>2.8000000000000001E-2</v>
      </c>
      <c r="L5" s="6">
        <f t="shared" si="4"/>
        <v>-1.6241884487108484E-3</v>
      </c>
    </row>
    <row r="6" spans="1:14" x14ac:dyDescent="0.3">
      <c r="A6" s="3">
        <v>2012</v>
      </c>
      <c r="B6" s="6">
        <v>0.03</v>
      </c>
      <c r="F6" s="6">
        <f t="shared" si="1"/>
        <v>0.03</v>
      </c>
      <c r="G6" s="13">
        <v>229.601</v>
      </c>
      <c r="H6" s="6">
        <f t="shared" si="2"/>
        <v>1.7410223687475638E-2</v>
      </c>
      <c r="I6" s="6">
        <f t="shared" si="3"/>
        <v>1.2589776312524361E-2</v>
      </c>
      <c r="K6" s="6">
        <f t="shared" si="0"/>
        <v>0.03</v>
      </c>
      <c r="L6" s="6">
        <f t="shared" si="4"/>
        <v>1.2589776312524361E-2</v>
      </c>
    </row>
    <row r="7" spans="1:14" x14ac:dyDescent="0.3">
      <c r="A7" s="3">
        <v>2013</v>
      </c>
      <c r="B7" s="6">
        <v>3.1E-2</v>
      </c>
      <c r="F7" s="6">
        <f t="shared" si="1"/>
        <v>3.1E-2</v>
      </c>
      <c r="G7" s="13">
        <v>233.04900000000001</v>
      </c>
      <c r="H7" s="6">
        <f t="shared" si="2"/>
        <v>1.5017356196183848E-2</v>
      </c>
      <c r="I7" s="6">
        <f t="shared" si="3"/>
        <v>1.598264380381615E-2</v>
      </c>
      <c r="K7" s="6">
        <f t="shared" si="0"/>
        <v>3.1E-2</v>
      </c>
      <c r="L7" s="6">
        <f t="shared" si="4"/>
        <v>1.598264380381615E-2</v>
      </c>
    </row>
    <row r="8" spans="1:14" x14ac:dyDescent="0.3">
      <c r="A8" s="3">
        <v>2014</v>
      </c>
      <c r="B8" s="6">
        <v>1.4E-2</v>
      </c>
      <c r="C8" s="6">
        <v>2.1000000000000001E-2</v>
      </c>
      <c r="F8" s="6">
        <f t="shared" si="1"/>
        <v>3.5000000000000003E-2</v>
      </c>
      <c r="G8" s="13">
        <v>234.81200000000001</v>
      </c>
      <c r="H8" s="6">
        <f t="shared" si="2"/>
        <v>7.5649326965573985E-3</v>
      </c>
      <c r="I8" s="6">
        <f t="shared" si="3"/>
        <v>2.7435067303442605E-2</v>
      </c>
      <c r="K8" s="6">
        <f t="shared" si="0"/>
        <v>3.5000000000000003E-2</v>
      </c>
      <c r="L8" s="6">
        <f t="shared" si="4"/>
        <v>2.7435067303442605E-2</v>
      </c>
    </row>
    <row r="9" spans="1:14" x14ac:dyDescent="0.3">
      <c r="A9" s="3">
        <v>2015</v>
      </c>
      <c r="B9" s="6">
        <v>3.5000000000000003E-2</v>
      </c>
      <c r="C9" s="6">
        <v>0</v>
      </c>
      <c r="F9" s="6">
        <f t="shared" si="1"/>
        <v>3.5000000000000003E-2</v>
      </c>
      <c r="G9" s="13">
        <v>236.52500000000001</v>
      </c>
      <c r="H9" s="6">
        <f t="shared" si="2"/>
        <v>7.2951978604159657E-3</v>
      </c>
      <c r="I9" s="6">
        <f t="shared" si="3"/>
        <v>2.7704802139584039E-2</v>
      </c>
      <c r="K9" s="6">
        <f t="shared" si="0"/>
        <v>3.5000000000000003E-2</v>
      </c>
      <c r="L9" s="6">
        <f t="shared" si="4"/>
        <v>2.7704802139584039E-2</v>
      </c>
    </row>
    <row r="10" spans="1:14" x14ac:dyDescent="0.3">
      <c r="A10" s="3">
        <v>2016</v>
      </c>
      <c r="B10" s="6">
        <v>2.6599999999999999E-2</v>
      </c>
      <c r="C10" s="6">
        <v>8.3999999999999995E-3</v>
      </c>
      <c r="F10" s="6">
        <f t="shared" si="1"/>
        <v>3.4999999999999996E-2</v>
      </c>
      <c r="G10" s="13">
        <v>241.43199999999999</v>
      </c>
      <c r="H10" s="6">
        <f t="shared" si="2"/>
        <v>2.0746221329669093E-2</v>
      </c>
      <c r="I10" s="6">
        <f t="shared" si="3"/>
        <v>1.4253778670330904E-2</v>
      </c>
      <c r="K10" s="6">
        <f t="shared" si="0"/>
        <v>3.4999999999999996E-2</v>
      </c>
      <c r="L10" s="6">
        <f t="shared" si="4"/>
        <v>1.4253778670330904E-2</v>
      </c>
    </row>
    <row r="11" spans="1:14" x14ac:dyDescent="0.3">
      <c r="A11" s="3">
        <v>2017</v>
      </c>
      <c r="B11" s="6">
        <v>0.02</v>
      </c>
      <c r="C11" s="6">
        <v>1.4999999999999999E-2</v>
      </c>
      <c r="F11" s="6">
        <f t="shared" si="1"/>
        <v>3.5000000000000003E-2</v>
      </c>
      <c r="G11" s="13">
        <v>246.524</v>
      </c>
      <c r="H11" s="6">
        <f t="shared" si="2"/>
        <v>2.1090824745684141E-2</v>
      </c>
      <c r="I11" s="6">
        <f t="shared" si="3"/>
        <v>1.3909175254315863E-2</v>
      </c>
      <c r="K11" s="6">
        <f t="shared" si="0"/>
        <v>3.5000000000000003E-2</v>
      </c>
      <c r="L11" s="6">
        <f t="shared" si="4"/>
        <v>1.3909175254315863E-2</v>
      </c>
    </row>
    <row r="12" spans="1:14" x14ac:dyDescent="0.3">
      <c r="A12" s="3">
        <v>2018</v>
      </c>
      <c r="B12" s="6">
        <v>0.02</v>
      </c>
      <c r="C12" s="6">
        <v>2.87E-2</v>
      </c>
      <c r="F12" s="6">
        <f t="shared" si="1"/>
        <v>4.87E-2</v>
      </c>
      <c r="G12" s="13">
        <v>251.233</v>
      </c>
      <c r="H12" s="6">
        <f t="shared" si="2"/>
        <v>1.9101588486313718E-2</v>
      </c>
      <c r="I12" s="6">
        <f t="shared" si="3"/>
        <v>2.9598411513686283E-2</v>
      </c>
      <c r="K12" s="6">
        <f t="shared" si="0"/>
        <v>4.87E-2</v>
      </c>
      <c r="L12" s="6">
        <f t="shared" si="4"/>
        <v>2.9598411513686283E-2</v>
      </c>
    </row>
    <row r="13" spans="1:14" x14ac:dyDescent="0.3">
      <c r="A13" s="3">
        <v>2019</v>
      </c>
      <c r="B13" s="6">
        <v>0.01</v>
      </c>
      <c r="C13" s="6">
        <v>2.1000000000000001E-2</v>
      </c>
      <c r="F13" s="6">
        <f t="shared" si="1"/>
        <v>3.1E-2</v>
      </c>
      <c r="G13" s="13">
        <v>256.97399999999999</v>
      </c>
      <c r="H13" s="6">
        <f t="shared" si="2"/>
        <v>2.2851297401217139E-2</v>
      </c>
      <c r="I13" s="6">
        <f t="shared" si="3"/>
        <v>8.1487025987828608E-3</v>
      </c>
      <c r="K13" s="6">
        <f t="shared" si="0"/>
        <v>3.1E-2</v>
      </c>
      <c r="L13" s="6">
        <f t="shared" si="4"/>
        <v>8.1487025987828608E-3</v>
      </c>
    </row>
    <row r="14" spans="1:14" x14ac:dyDescent="0.3">
      <c r="A14" s="3">
        <v>2020</v>
      </c>
      <c r="C14" s="6">
        <v>0.02</v>
      </c>
      <c r="F14" s="6">
        <f t="shared" si="1"/>
        <v>0.02</v>
      </c>
      <c r="G14" s="13">
        <v>260.47399999999999</v>
      </c>
      <c r="H14" s="6">
        <f t="shared" si="2"/>
        <v>1.3620054947193101E-2</v>
      </c>
      <c r="I14" s="6">
        <f t="shared" si="3"/>
        <v>6.3799450528068992E-3</v>
      </c>
      <c r="K14" s="6">
        <f t="shared" si="0"/>
        <v>0.02</v>
      </c>
      <c r="L14" s="6">
        <f t="shared" si="4"/>
        <v>6.3799450528068992E-3</v>
      </c>
    </row>
    <row r="15" spans="1:14" x14ac:dyDescent="0.3">
      <c r="A15" s="3">
        <v>2021</v>
      </c>
      <c r="D15" s="6">
        <v>0.02</v>
      </c>
      <c r="E15" s="6">
        <v>0.04</v>
      </c>
      <c r="F15" s="6">
        <f t="shared" si="1"/>
        <v>0.06</v>
      </c>
      <c r="G15" s="13">
        <v>278.80200000000002</v>
      </c>
      <c r="H15" s="6">
        <f t="shared" si="2"/>
        <v>7.0364028655451341E-2</v>
      </c>
      <c r="I15" s="6">
        <f t="shared" si="3"/>
        <v>-1.0364028655451343E-2</v>
      </c>
      <c r="J15" s="6">
        <v>5.8000000000000003E-2</v>
      </c>
      <c r="K15" s="6">
        <f t="shared" si="0"/>
        <v>0.11799999999999999</v>
      </c>
      <c r="L15" s="6">
        <f t="shared" si="4"/>
        <v>4.7635971344548653E-2</v>
      </c>
    </row>
    <row r="16" spans="1:14" x14ac:dyDescent="0.3">
      <c r="A16" s="3">
        <v>2022</v>
      </c>
      <c r="D16" s="6">
        <v>0.03</v>
      </c>
      <c r="F16" s="6">
        <f t="shared" si="1"/>
        <v>0.03</v>
      </c>
      <c r="G16" s="16">
        <v>281.14800000000002</v>
      </c>
      <c r="H16" s="6">
        <f t="shared" si="2"/>
        <v>8.414573783545324E-3</v>
      </c>
      <c r="I16" s="6">
        <f t="shared" si="3"/>
        <v>2.1585426216454675E-2</v>
      </c>
      <c r="K16" s="6">
        <f t="shared" si="0"/>
        <v>0.03</v>
      </c>
      <c r="L16" s="6">
        <f t="shared" si="4"/>
        <v>2.1585426216454675E-2</v>
      </c>
      <c r="M16" s="8">
        <f>1.02*1.04*1.03</f>
        <v>1.092624</v>
      </c>
      <c r="N16" s="8">
        <f>1.09*1.058</f>
        <v>1.1532200000000001</v>
      </c>
    </row>
    <row r="18" spans="1:12" x14ac:dyDescent="0.3">
      <c r="A18" s="2" t="s">
        <v>47</v>
      </c>
      <c r="G18" s="14" t="s">
        <v>36</v>
      </c>
    </row>
    <row r="19" spans="1:12" x14ac:dyDescent="0.3">
      <c r="A19" s="2" t="s">
        <v>37</v>
      </c>
      <c r="B19" s="4" t="s">
        <v>38</v>
      </c>
      <c r="C19" s="4" t="s">
        <v>39</v>
      </c>
      <c r="D19" s="4" t="s">
        <v>40</v>
      </c>
      <c r="E19" s="4" t="s">
        <v>41</v>
      </c>
      <c r="F19" s="4" t="s">
        <v>42</v>
      </c>
      <c r="G19" s="15">
        <v>196.96100000000001</v>
      </c>
      <c r="H19" s="2" t="s">
        <v>43</v>
      </c>
      <c r="I19" s="2" t="s">
        <v>44</v>
      </c>
      <c r="J19" s="5" t="s">
        <v>45</v>
      </c>
      <c r="K19" s="4" t="s">
        <v>46</v>
      </c>
      <c r="L19" s="2" t="s">
        <v>44</v>
      </c>
    </row>
    <row r="20" spans="1:12" x14ac:dyDescent="0.3">
      <c r="A20" s="3">
        <v>2009</v>
      </c>
      <c r="B20" s="6">
        <v>3.4000000000000002E-2</v>
      </c>
      <c r="F20" s="6">
        <f>SUM(B20:E20)</f>
        <v>3.4000000000000002E-2</v>
      </c>
      <c r="G20" s="13">
        <v>200.45599999999999</v>
      </c>
      <c r="H20" s="6">
        <f>+(G20-G19)/G19</f>
        <v>1.7744629647493543E-2</v>
      </c>
      <c r="I20" s="6">
        <f>+F20-H20</f>
        <v>1.625537035250646E-2</v>
      </c>
      <c r="K20" s="6">
        <f t="shared" ref="K20:K33" si="5">+F20+J20</f>
        <v>3.4000000000000002E-2</v>
      </c>
      <c r="L20" s="6">
        <f>+K20-H20</f>
        <v>1.625537035250646E-2</v>
      </c>
    </row>
    <row r="21" spans="1:12" x14ac:dyDescent="0.3">
      <c r="A21" s="3">
        <v>2010</v>
      </c>
      <c r="B21" s="6">
        <v>2.1999999999999999E-2</v>
      </c>
      <c r="F21" s="6">
        <f t="shared" ref="F21:F33" si="6">SUM(B21:E21)</f>
        <v>2.1999999999999999E-2</v>
      </c>
      <c r="G21" s="13">
        <v>202.51900000000001</v>
      </c>
      <c r="H21" s="6">
        <f t="shared" ref="H21:H33" si="7">+(G21-G20)/G20</f>
        <v>1.0291535299517185E-2</v>
      </c>
      <c r="I21" s="6">
        <f t="shared" ref="I21:I33" si="8">+F21-H21</f>
        <v>1.1708464700482814E-2</v>
      </c>
      <c r="K21" s="6">
        <f t="shared" si="5"/>
        <v>2.1999999999999999E-2</v>
      </c>
      <c r="L21" s="6">
        <f t="shared" ref="L21:L33" si="9">+K21-H21</f>
        <v>1.1708464700482814E-2</v>
      </c>
    </row>
    <row r="22" spans="1:12" x14ac:dyDescent="0.3">
      <c r="A22" s="3">
        <v>2011</v>
      </c>
      <c r="B22" s="6">
        <v>2.8000000000000001E-2</v>
      </c>
      <c r="F22" s="6">
        <f t="shared" si="6"/>
        <v>2.8000000000000001E-2</v>
      </c>
      <c r="G22" s="13">
        <v>208.59</v>
      </c>
      <c r="H22" s="6">
        <f t="shared" si="7"/>
        <v>2.9977434216048853E-2</v>
      </c>
      <c r="I22" s="6">
        <f t="shared" si="8"/>
        <v>-1.9774342160488526E-3</v>
      </c>
      <c r="K22" s="6">
        <f t="shared" si="5"/>
        <v>2.8000000000000001E-2</v>
      </c>
      <c r="L22" s="6">
        <f t="shared" si="9"/>
        <v>-1.9774342160488526E-3</v>
      </c>
    </row>
    <row r="23" spans="1:12" x14ac:dyDescent="0.3">
      <c r="A23" s="3">
        <v>2012</v>
      </c>
      <c r="B23" s="6">
        <v>0.03</v>
      </c>
      <c r="F23" s="6">
        <f t="shared" si="6"/>
        <v>0.03</v>
      </c>
      <c r="G23" s="13">
        <v>211.04</v>
      </c>
      <c r="H23" s="6">
        <f t="shared" si="7"/>
        <v>1.1745529507646525E-2</v>
      </c>
      <c r="I23" s="6">
        <f t="shared" si="8"/>
        <v>1.8254470492353472E-2</v>
      </c>
      <c r="K23" s="6">
        <f t="shared" si="5"/>
        <v>0.03</v>
      </c>
      <c r="L23" s="6">
        <f t="shared" si="9"/>
        <v>1.8254470492353472E-2</v>
      </c>
    </row>
    <row r="24" spans="1:12" x14ac:dyDescent="0.3">
      <c r="A24" s="3">
        <v>2013</v>
      </c>
      <c r="B24" s="6">
        <v>3.1E-2</v>
      </c>
      <c r="F24" s="6">
        <f t="shared" si="6"/>
        <v>3.1E-2</v>
      </c>
      <c r="G24" s="13">
        <v>216.017</v>
      </c>
      <c r="H24" s="6">
        <f t="shared" si="7"/>
        <v>2.3583206974981067E-2</v>
      </c>
      <c r="I24" s="6">
        <f t="shared" si="8"/>
        <v>7.4167930250189328E-3</v>
      </c>
      <c r="K24" s="6">
        <f t="shared" si="5"/>
        <v>3.1E-2</v>
      </c>
      <c r="L24" s="6">
        <f t="shared" si="9"/>
        <v>7.4167930250189328E-3</v>
      </c>
    </row>
    <row r="25" spans="1:12" x14ac:dyDescent="0.3">
      <c r="A25" s="3">
        <v>2014</v>
      </c>
      <c r="B25" s="6">
        <v>1.4E-2</v>
      </c>
      <c r="C25" s="6">
        <v>2.1000000000000001E-2</v>
      </c>
      <c r="F25" s="6">
        <f t="shared" si="6"/>
        <v>3.5000000000000003E-2</v>
      </c>
      <c r="G25" s="13">
        <v>218.05799999999999</v>
      </c>
      <c r="H25" s="6">
        <f t="shared" si="7"/>
        <v>9.4483304554733964E-3</v>
      </c>
      <c r="I25" s="6">
        <f t="shared" si="8"/>
        <v>2.5551669544526607E-2</v>
      </c>
      <c r="K25" s="6">
        <f t="shared" si="5"/>
        <v>3.5000000000000003E-2</v>
      </c>
      <c r="L25" s="6">
        <f t="shared" si="9"/>
        <v>2.5551669544526607E-2</v>
      </c>
    </row>
    <row r="26" spans="1:12" x14ac:dyDescent="0.3">
      <c r="A26" s="3">
        <v>2015</v>
      </c>
      <c r="B26" s="6">
        <v>3.5000000000000003E-2</v>
      </c>
      <c r="C26" s="6">
        <v>0</v>
      </c>
      <c r="F26" s="6">
        <f t="shared" si="6"/>
        <v>3.5000000000000003E-2</v>
      </c>
      <c r="G26" s="13">
        <v>221.01499999999999</v>
      </c>
      <c r="H26" s="6">
        <f t="shared" si="7"/>
        <v>1.356061231415492E-2</v>
      </c>
      <c r="I26" s="6">
        <f t="shared" si="8"/>
        <v>2.1439387685845083E-2</v>
      </c>
      <c r="K26" s="6">
        <f t="shared" si="5"/>
        <v>3.5000000000000003E-2</v>
      </c>
      <c r="L26" s="6">
        <f t="shared" si="9"/>
        <v>2.1439387685845083E-2</v>
      </c>
    </row>
    <row r="27" spans="1:12" x14ac:dyDescent="0.3">
      <c r="A27" s="3">
        <v>2016</v>
      </c>
      <c r="B27" s="6">
        <v>2.6599999999999999E-2</v>
      </c>
      <c r="C27" s="6">
        <v>8.3999999999999995E-3</v>
      </c>
      <c r="F27" s="6">
        <f t="shared" si="6"/>
        <v>3.4999999999999996E-2</v>
      </c>
      <c r="G27" s="13">
        <v>226.739</v>
      </c>
      <c r="H27" s="6">
        <f t="shared" si="7"/>
        <v>2.5898694658733654E-2</v>
      </c>
      <c r="I27" s="6">
        <f t="shared" si="8"/>
        <v>9.1013053412663421E-3</v>
      </c>
      <c r="K27" s="6">
        <f t="shared" si="5"/>
        <v>3.4999999999999996E-2</v>
      </c>
      <c r="L27" s="6">
        <f t="shared" si="9"/>
        <v>9.1013053412663421E-3</v>
      </c>
    </row>
    <row r="28" spans="1:12" x14ac:dyDescent="0.3">
      <c r="A28" s="3">
        <v>2017</v>
      </c>
      <c r="B28" s="6">
        <v>0.02</v>
      </c>
      <c r="C28" s="6">
        <v>1.4999999999999999E-2</v>
      </c>
      <c r="F28" s="6">
        <f t="shared" si="6"/>
        <v>3.5000000000000003E-2</v>
      </c>
      <c r="G28" s="13">
        <v>234.107</v>
      </c>
      <c r="H28" s="6">
        <f t="shared" si="7"/>
        <v>3.2495512461464482E-2</v>
      </c>
      <c r="I28" s="6">
        <f t="shared" si="8"/>
        <v>2.5044875385355214E-3</v>
      </c>
      <c r="K28" s="6">
        <f t="shared" si="5"/>
        <v>3.5000000000000003E-2</v>
      </c>
      <c r="L28" s="6">
        <f t="shared" si="9"/>
        <v>2.5044875385355214E-3</v>
      </c>
    </row>
    <row r="29" spans="1:12" x14ac:dyDescent="0.3">
      <c r="A29" s="3">
        <v>2018</v>
      </c>
      <c r="B29" s="6">
        <v>0.02</v>
      </c>
      <c r="C29" s="6">
        <v>2.87E-2</v>
      </c>
      <c r="F29" s="6">
        <f t="shared" si="6"/>
        <v>4.87E-2</v>
      </c>
      <c r="G29" s="13">
        <v>237.27600000000001</v>
      </c>
      <c r="H29" s="6">
        <f t="shared" si="7"/>
        <v>1.3536545254947572E-2</v>
      </c>
      <c r="I29" s="6">
        <f t="shared" si="8"/>
        <v>3.5163454745052426E-2</v>
      </c>
      <c r="K29" s="6">
        <f t="shared" si="5"/>
        <v>4.87E-2</v>
      </c>
      <c r="L29" s="6">
        <f t="shared" si="9"/>
        <v>3.5163454745052426E-2</v>
      </c>
    </row>
    <row r="30" spans="1:12" x14ac:dyDescent="0.3">
      <c r="A30" s="3">
        <v>2019</v>
      </c>
      <c r="B30" s="6">
        <v>0.01</v>
      </c>
      <c r="C30" s="6">
        <v>2.1000000000000001E-2</v>
      </c>
      <c r="F30" s="6">
        <f t="shared" si="6"/>
        <v>3.1E-2</v>
      </c>
      <c r="G30" s="13">
        <v>245.07599999999999</v>
      </c>
      <c r="H30" s="6">
        <f t="shared" si="7"/>
        <v>3.2873109796186649E-2</v>
      </c>
      <c r="I30" s="6">
        <f t="shared" si="8"/>
        <v>-1.8731097961866491E-3</v>
      </c>
      <c r="K30" s="6">
        <f t="shared" si="5"/>
        <v>3.1E-2</v>
      </c>
      <c r="L30" s="6">
        <f t="shared" si="9"/>
        <v>-1.8731097961866491E-3</v>
      </c>
    </row>
    <row r="31" spans="1:12" x14ac:dyDescent="0.3">
      <c r="A31" s="3">
        <v>2020</v>
      </c>
      <c r="C31" s="6">
        <v>0.02</v>
      </c>
      <c r="F31" s="6">
        <f t="shared" si="6"/>
        <v>0.02</v>
      </c>
      <c r="G31" s="13">
        <v>249.05099999999999</v>
      </c>
      <c r="H31" s="6">
        <f t="shared" si="7"/>
        <v>1.6219458453704136E-2</v>
      </c>
      <c r="I31" s="6">
        <f t="shared" si="8"/>
        <v>3.7805415462958646E-3</v>
      </c>
      <c r="K31" s="6">
        <f t="shared" si="5"/>
        <v>0.02</v>
      </c>
      <c r="L31" s="6">
        <f t="shared" si="9"/>
        <v>3.7805415462958646E-3</v>
      </c>
    </row>
    <row r="32" spans="1:12" x14ac:dyDescent="0.3">
      <c r="A32" s="3">
        <v>2021</v>
      </c>
      <c r="D32" s="6">
        <v>0.02</v>
      </c>
      <c r="E32" s="6">
        <v>0.04</v>
      </c>
      <c r="F32" s="6">
        <f t="shared" si="6"/>
        <v>0.06</v>
      </c>
      <c r="G32" s="13">
        <v>273.42399999999998</v>
      </c>
      <c r="H32" s="6">
        <f t="shared" si="7"/>
        <v>9.786348980730851E-2</v>
      </c>
      <c r="I32" s="6">
        <f t="shared" si="8"/>
        <v>-3.7863489807308512E-2</v>
      </c>
      <c r="J32" s="6">
        <v>5.8000000000000003E-2</v>
      </c>
      <c r="K32" s="6">
        <f t="shared" si="5"/>
        <v>0.11799999999999999</v>
      </c>
      <c r="L32" s="6">
        <f t="shared" si="9"/>
        <v>2.0136510192691484E-2</v>
      </c>
    </row>
    <row r="33" spans="1:12" x14ac:dyDescent="0.3">
      <c r="A33" s="3">
        <v>2022</v>
      </c>
      <c r="D33" s="6">
        <v>0.03</v>
      </c>
      <c r="F33" s="6">
        <f t="shared" si="6"/>
        <v>0.03</v>
      </c>
      <c r="G33" s="16"/>
      <c r="H33" s="6">
        <f t="shared" si="7"/>
        <v>-1</v>
      </c>
      <c r="I33" s="6">
        <f t="shared" si="8"/>
        <v>1.03</v>
      </c>
      <c r="K33" s="6">
        <f t="shared" si="5"/>
        <v>0.03</v>
      </c>
      <c r="L33" s="6">
        <f t="shared" si="9"/>
        <v>1.03</v>
      </c>
    </row>
    <row r="134" spans="1:1" x14ac:dyDescent="0.3">
      <c r="A134" s="12"/>
    </row>
    <row r="135" spans="1:1" x14ac:dyDescent="0.3">
      <c r="A135" s="12"/>
    </row>
  </sheetData>
  <pageMargins left="0.7" right="0.7" top="0.75" bottom="0.75" header="0.3" footer="0.3"/>
  <pageSetup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CPIU</vt:lpstr>
      <vt:lpstr>CPIU Atlanta</vt:lpstr>
      <vt:lpstr>Sheet2</vt:lpstr>
      <vt:lpstr>Sheet2!Print_Area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Jay Vinicki</dc:creator>
  <cp:keywords/>
  <dc:description/>
  <cp:lastModifiedBy>Jay Vinicki</cp:lastModifiedBy>
  <cp:revision/>
  <cp:lastPrinted>2022-03-18T13:50:08Z</cp:lastPrinted>
  <dcterms:created xsi:type="dcterms:W3CDTF">2021-11-17T13:40:05Z</dcterms:created>
  <dcterms:modified xsi:type="dcterms:W3CDTF">2022-03-18T13:50:17Z</dcterms:modified>
  <cp:category/>
  <cp:contentStatus/>
</cp:coreProperties>
</file>